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I:\Community Development\RTPOs\NPRTPO\NP RTIPRS\"/>
    </mc:Choice>
  </mc:AlternateContent>
  <xr:revisionPtr revIDLastSave="0" documentId="13_ncr:1_{AC2C8462-F460-4E2E-92A1-19D0C77FB2A5}" xr6:coauthVersionLast="47" xr6:coauthVersionMax="47" xr10:uidLastSave="{00000000-0000-0000-0000-000000000000}"/>
  <bookViews>
    <workbookView xWindow="-108" yWindow="-108" windowWidth="20376" windowHeight="12240" xr2:uid="{796C3FB8-1EE6-4C0C-9C41-F13158D1CE9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L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Million</author>
  </authors>
  <commentList>
    <comment ref="P21" authorId="0" shapeId="0" xr:uid="{A58963F3-C8B4-4D72-B47A-F3EAFEA9981E}">
      <text>
        <r>
          <rPr>
            <b/>
            <sz val="9"/>
            <color indexed="81"/>
            <rFont val="Tahoma"/>
            <charset val="1"/>
          </rPr>
          <t>Patrick Million: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<sst xmlns="http://schemas.openxmlformats.org/spreadsheetml/2006/main" count="188" uniqueCount="131">
  <si>
    <t>Entity</t>
  </si>
  <si>
    <t>Match Waiver Request</t>
  </si>
  <si>
    <t>95% Funding (State)</t>
  </si>
  <si>
    <t>5% Match</t>
  </si>
  <si>
    <t>Yes</t>
  </si>
  <si>
    <t>No</t>
  </si>
  <si>
    <t>NMDOT District</t>
  </si>
  <si>
    <t>Total Expected Funding with Match Waiver</t>
  </si>
  <si>
    <t>Rank Score</t>
  </si>
  <si>
    <t>Ranking</t>
  </si>
  <si>
    <t>Taos County</t>
  </si>
  <si>
    <t>Village of Questa</t>
  </si>
  <si>
    <t>Red River</t>
  </si>
  <si>
    <t>Embargo Rd.</t>
  </si>
  <si>
    <t>Town of Taos</t>
  </si>
  <si>
    <t>PFF TOTAL</t>
  </si>
  <si>
    <t>Espanola</t>
  </si>
  <si>
    <t>Pueblo of San Ildefonso</t>
  </si>
  <si>
    <t>Jicarilla Apache Nation</t>
  </si>
  <si>
    <t>Village of Chama</t>
  </si>
  <si>
    <t>Village of Taos Ski Valley</t>
  </si>
  <si>
    <t>Camino Escondido</t>
  </si>
  <si>
    <t>Maple</t>
  </si>
  <si>
    <t>Silkey Way</t>
  </si>
  <si>
    <t>Pot Creek/Bridge Street</t>
  </si>
  <si>
    <t>Lower Hondo Rd.</t>
  </si>
  <si>
    <t>East River Street</t>
  </si>
  <si>
    <t>Bridge Rehabilitation</t>
  </si>
  <si>
    <t>Old Red River Rd.</t>
  </si>
  <si>
    <t>NM 30/Battleship</t>
  </si>
  <si>
    <t>Camino Medio</t>
  </si>
  <si>
    <t>Mundo Ranch Roads</t>
  </si>
  <si>
    <t>Kachina</t>
  </si>
  <si>
    <t>Twining Rd.</t>
  </si>
  <si>
    <t>TOTALS:</t>
  </si>
  <si>
    <t>Project Length</t>
  </si>
  <si>
    <t>Project Type</t>
  </si>
  <si>
    <t>Roadway, Safety</t>
  </si>
  <si>
    <t>0.45 Miles</t>
  </si>
  <si>
    <t>0.5 Miles</t>
  </si>
  <si>
    <t>Roadway</t>
  </si>
  <si>
    <t>Contact Person</t>
  </si>
  <si>
    <t>Elijah Mares</t>
  </si>
  <si>
    <t>N Coronado and US84/285</t>
  </si>
  <si>
    <t>3,545 Feet</t>
  </si>
  <si>
    <t>2500 Feet</t>
  </si>
  <si>
    <t>1.25 Miles</t>
  </si>
  <si>
    <t>Kathryn Valdez</t>
  </si>
  <si>
    <t>~1.44 Miles</t>
  </si>
  <si>
    <t>Jacob laFore</t>
  </si>
  <si>
    <t>Roadway, Planning/Design</t>
  </si>
  <si>
    <t>~0.44 Miles</t>
  </si>
  <si>
    <t>Linda Calhoun</t>
  </si>
  <si>
    <t>Roadway, Planning/Design, Construction Phase Services</t>
  </si>
  <si>
    <t>3000'</t>
  </si>
  <si>
    <t>Roadway, Bridge, Safety, Planning/Design, Construction Phase Services</t>
  </si>
  <si>
    <t>Varies</t>
  </si>
  <si>
    <t>NA</t>
  </si>
  <si>
    <t>Daniel Schwab</t>
  </si>
  <si>
    <t>NM-30 and Battleship View</t>
  </si>
  <si>
    <t>Jason Silva</t>
  </si>
  <si>
    <t>Bridge, Safety, Planning/Design</t>
  </si>
  <si>
    <t>0.05 Miles</t>
  </si>
  <si>
    <t>Bridge, Safety</t>
  </si>
  <si>
    <t>One mile west of NM 552 on Lower Hondo Rd.</t>
  </si>
  <si>
    <t>0.05 miles west of Farrell St.</t>
  </si>
  <si>
    <t xml:space="preserve">Roadway, Bridge </t>
  </si>
  <si>
    <t>Project Termini</t>
  </si>
  <si>
    <t>Camino Del Medio and NM 240</t>
  </si>
  <si>
    <t>Camino De La Merced</t>
  </si>
  <si>
    <t>Reynaldo Vasquez</t>
  </si>
  <si>
    <t>1.1 Miles</t>
  </si>
  <si>
    <t>NM68</t>
  </si>
  <si>
    <t>North McCurdy Rd.</t>
  </si>
  <si>
    <t>1st St.</t>
  </si>
  <si>
    <t>7th St.</t>
  </si>
  <si>
    <t>Roadway, Safety, Planning/Design, Construction Observation</t>
  </si>
  <si>
    <t>Henri Hamond-Paul</t>
  </si>
  <si>
    <t>~150' north of intersection with Zaps Rd.</t>
  </si>
  <si>
    <t>~350' north of intersection Zaps Rd.</t>
  </si>
  <si>
    <t>200 Feet</t>
  </si>
  <si>
    <t>Roadway, Planning/Design, Construction Observation</t>
  </si>
  <si>
    <t>Porcupine Road and Kachina Road</t>
  </si>
  <si>
    <t>South approximately 3,500'</t>
  </si>
  <si>
    <t>3500 Feet</t>
  </si>
  <si>
    <t>Zaps and Porcupine Rd.</t>
  </si>
  <si>
    <t>Upper Twining Road &amp; Zaps Road</t>
  </si>
  <si>
    <t>3200 Feet</t>
  </si>
  <si>
    <t>Darcy Reed</t>
  </si>
  <si>
    <t>Robert Gallegos Dr.</t>
  </si>
  <si>
    <t>NM 17</t>
  </si>
  <si>
    <t>Willow Rd. and Mundo Dr.</t>
  </si>
  <si>
    <t xml:space="preserve">Willow Rd. and South Mundo Dr. </t>
  </si>
  <si>
    <t>STA 32+19</t>
  </si>
  <si>
    <t>STA 10+00.00</t>
  </si>
  <si>
    <t>Gilt Edge Trail</t>
  </si>
  <si>
    <t>Pioneer St.</t>
  </si>
  <si>
    <t>Coronado and Rio Ariba County Rd. 2</t>
  </si>
  <si>
    <t>STA 82+83.00</t>
  </si>
  <si>
    <t xml:space="preserve">STA 10+00.00 </t>
  </si>
  <si>
    <t xml:space="preserve">Project Start Point </t>
  </si>
  <si>
    <t>Project Location</t>
  </si>
  <si>
    <t>NPRTPO Entity</t>
  </si>
  <si>
    <t>5311/5310</t>
  </si>
  <si>
    <t># of Scoring Sheets</t>
  </si>
  <si>
    <t>High</t>
  </si>
  <si>
    <t>Med High</t>
  </si>
  <si>
    <t>Medium</t>
  </si>
  <si>
    <t>Med-Low</t>
  </si>
  <si>
    <t>Low</t>
  </si>
  <si>
    <t>Total Points</t>
  </si>
  <si>
    <t>Final Classification</t>
  </si>
  <si>
    <t>Ohkay Owingeh</t>
  </si>
  <si>
    <t>NCRTD</t>
  </si>
  <si>
    <t>Los Alamos</t>
  </si>
  <si>
    <t>Medium High</t>
  </si>
  <si>
    <t>Rio Arriba</t>
  </si>
  <si>
    <t>DreamTree</t>
  </si>
  <si>
    <t>Ensuenos</t>
  </si>
  <si>
    <t>15 points per scoring sheet X 11 scoring sheets= 165 maximum</t>
  </si>
  <si>
    <t>RANKING</t>
  </si>
  <si>
    <t>0-32</t>
  </si>
  <si>
    <t>33-66</t>
  </si>
  <si>
    <t>66-99</t>
  </si>
  <si>
    <t>99-132</t>
  </si>
  <si>
    <t>132-165</t>
  </si>
  <si>
    <t>NPRTPO FFY 2027 RTIPR</t>
  </si>
  <si>
    <t>Transportation Projects</t>
  </si>
  <si>
    <t>Full presentations of the below projects can be found here: https://www.rtponm.org/northern-pueblos</t>
  </si>
  <si>
    <t>Transit Projects</t>
  </si>
  <si>
    <t>Coronado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</si>
</sst>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0" xfId="1" applyNumberFormat="1" applyFont="1"/>
    <xf numFmtId="0" fontId="2" fillId="0" borderId="2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2" fillId="0" borderId="1" xfId="1" applyNumberFormat="1" applyFont="1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0" xfId="0" applyFont="1" applyBorder="1"/>
    <xf numFmtId="1" fontId="2" fillId="0" borderId="0" xfId="1" applyNumberFormat="1" applyFont="1" applyBorder="1"/>
    <xf numFmtId="1" fontId="2" fillId="0" borderId="5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8" xfId="1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/>
    <xf numFmtId="0" fontId="6" fillId="0" borderId="0" xfId="0" applyFont="1"/>
    <xf numFmtId="1" fontId="2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/>
    <xf numFmtId="0" fontId="7" fillId="2" borderId="1" xfId="0" applyFont="1" applyFill="1" applyBorder="1"/>
    <xf numFmtId="0" fontId="9" fillId="3" borderId="2" xfId="0" applyFont="1" applyFill="1" applyBorder="1"/>
    <xf numFmtId="0" fontId="10" fillId="2" borderId="1" xfId="0" applyFont="1" applyFill="1" applyBorder="1"/>
    <xf numFmtId="0" fontId="8" fillId="4" borderId="0" xfId="0" applyFont="1" applyFill="1"/>
    <xf numFmtId="0" fontId="8" fillId="4" borderId="2" xfId="0" applyFont="1" applyFill="1" applyBorder="1"/>
  </cellXfs>
  <cellStyles count="2">
    <cellStyle name="Currency" xfId="1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&quot;$&quot;#,##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&quot;$&quot;#,##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&quot;$&quot;#,##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&quot;$&quot;#,##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0F96C5-4BF1-48C5-A356-5965A0697DFD}" name="Table1" displayName="Table1" ref="A6:O23" totalsRowShown="0" headerRowDxfId="19" dataDxfId="17" headerRowBorderDxfId="18" tableBorderDxfId="16" totalsRowBorderDxfId="15" dataCellStyle="Currency">
  <autoFilter ref="A6:O23" xr:uid="{9F0F96C5-4BF1-48C5-A356-5965A0697DFD}"/>
  <tableColumns count="15">
    <tableColumn id="16" xr3:uid="{09C78463-C057-4BDD-B1CC-8E90DACD1E6C}" name="Ranking" dataDxfId="14" dataCellStyle="Currency"/>
    <tableColumn id="9" xr3:uid="{28716062-5B1A-48EB-8E75-1AC1E677BA1D}" name="Rank Score" dataDxfId="13" dataCellStyle="Currency"/>
    <tableColumn id="2" xr3:uid="{616CAB55-EA61-401C-8A4B-F5EFF0A50298}" name="Entity" dataDxfId="12"/>
    <tableColumn id="3" xr3:uid="{4BFB7A87-6CF8-4AFD-B0A6-113D7E863B20}" name="Project Location" dataDxfId="11"/>
    <tableColumn id="13" xr3:uid="{435A2F17-11EC-4C70-94CB-168B345BDD98}" name="Project Type" dataDxfId="10" dataCellStyle="Currency"/>
    <tableColumn id="15" xr3:uid="{C946435D-7AE7-4102-B966-C8ED575EF89A}" name="Project Start Point " dataDxfId="9" dataCellStyle="Currency"/>
    <tableColumn id="11" xr3:uid="{0F433810-8CAB-4D56-8E41-415B8B08A9A9}" name="Project Termini" dataDxfId="8" dataCellStyle="Currency"/>
    <tableColumn id="12" xr3:uid="{BAB65C86-DCF9-4276-BBA8-A0CF7FF7BC42}" name="Project Length" dataDxfId="7" dataCellStyle="Currency"/>
    <tableColumn id="14" xr3:uid="{1BD0B296-A7CE-464D-80DC-AE7B61EC392B}" name="Contact Person" dataDxfId="6" dataCellStyle="Currency"/>
    <tableColumn id="1" xr3:uid="{2040F76F-B088-4A20-B21B-8513EADA18E2}" name="NMDOT District" dataDxfId="5" dataCellStyle="Currency"/>
    <tableColumn id="4" xr3:uid="{486A3B05-0B13-4B4D-88D3-A0811FA9A0D9}" name="Match Waiver Request" dataDxfId="4"/>
    <tableColumn id="5" xr3:uid="{59A63DC5-753E-4B9F-8023-B8FD1A9AE8A8}" name="PFF TOTAL" dataDxfId="3" dataCellStyle="Currency"/>
    <tableColumn id="6" xr3:uid="{279FD812-0C4E-4750-9182-C53E49B69623}" name="95% Funding (State)" dataDxfId="2" dataCellStyle="Currency"/>
    <tableColumn id="7" xr3:uid="{16B0A3FE-7917-4A64-B0B6-1B685328DD36}" name="5% Match" dataDxfId="1" dataCellStyle="Currency"/>
    <tableColumn id="8" xr3:uid="{90ED5C8C-390A-411E-A032-60463F529FD6}" name="Total Expected Funding with Match Waiver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85FD-893E-4820-815E-34E2F494EB70}">
  <dimension ref="A1:Y57"/>
  <sheetViews>
    <sheetView tabSelected="1" topLeftCell="F6" zoomScaleNormal="100" zoomScaleSheetLayoutView="100" workbookViewId="0">
      <selection activeCell="E8" sqref="E8"/>
    </sheetView>
  </sheetViews>
  <sheetFormatPr defaultColWidth="9.140625" defaultRowHeight="15.75" x14ac:dyDescent="0.25"/>
  <cols>
    <col min="1" max="1" width="25.7109375" style="1" customWidth="1"/>
    <col min="2" max="2" width="13.5703125" customWidth="1"/>
    <col min="3" max="3" width="24.7109375" customWidth="1"/>
    <col min="4" max="4" width="26.7109375" customWidth="1"/>
    <col min="5" max="5" width="39.140625" style="1" customWidth="1"/>
    <col min="6" max="6" width="50.7109375" customWidth="1"/>
    <col min="7" max="7" width="50" style="1" customWidth="1"/>
    <col min="8" max="8" width="18.28515625" style="25" customWidth="1"/>
    <col min="9" max="9" width="20.7109375" style="1" customWidth="1"/>
    <col min="10" max="10" width="12.7109375" style="1" customWidth="1"/>
    <col min="11" max="11" width="15.42578125" style="1" customWidth="1"/>
    <col min="12" max="12" width="22.42578125" style="1" customWidth="1"/>
    <col min="13" max="13" width="20" customWidth="1"/>
    <col min="14" max="14" width="21" style="1" customWidth="1"/>
    <col min="15" max="15" width="25.28515625" style="1" customWidth="1"/>
    <col min="16" max="16" width="20.28515625" style="1" customWidth="1"/>
    <col min="17" max="17" width="30.85546875" style="1" customWidth="1"/>
    <col min="18" max="18" width="15.7109375" style="1" customWidth="1"/>
    <col min="19" max="19" width="15.42578125" style="1" customWidth="1"/>
    <col min="20" max="20" width="18.28515625" style="1" customWidth="1"/>
    <col min="23" max="23" width="13.28515625" style="1" bestFit="1" customWidth="1"/>
    <col min="24" max="24" width="15.42578125" style="1" bestFit="1" customWidth="1"/>
    <col min="25" max="25" width="19" style="1" bestFit="1" customWidth="1"/>
    <col min="26" max="26" width="23.140625" style="1" bestFit="1" customWidth="1"/>
    <col min="27" max="27" width="25.7109375" style="1" bestFit="1" customWidth="1"/>
    <col min="28" max="28" width="16.28515625" style="1" bestFit="1" customWidth="1"/>
    <col min="29" max="16384" width="9.140625" style="1"/>
  </cols>
  <sheetData>
    <row r="1" spans="1:22" x14ac:dyDescent="0.25">
      <c r="B1" s="1"/>
      <c r="C1" s="1"/>
      <c r="D1" s="1"/>
      <c r="E1" s="25"/>
      <c r="F1" s="1"/>
      <c r="H1" s="1"/>
      <c r="M1" s="1"/>
      <c r="U1" s="1"/>
      <c r="V1" s="1"/>
    </row>
    <row r="2" spans="1:22" x14ac:dyDescent="0.25">
      <c r="B2" s="1"/>
      <c r="C2" s="1"/>
      <c r="D2" s="1"/>
      <c r="E2" s="25"/>
      <c r="F2" s="1"/>
      <c r="H2" s="1"/>
      <c r="M2" s="1"/>
      <c r="U2" s="1"/>
      <c r="V2" s="1"/>
    </row>
    <row r="3" spans="1:22" ht="20.25" x14ac:dyDescent="0.3">
      <c r="A3" s="30" t="s">
        <v>126</v>
      </c>
      <c r="B3" s="1"/>
      <c r="D3" s="1"/>
      <c r="E3" s="25"/>
      <c r="F3" s="1"/>
      <c r="H3" s="1"/>
      <c r="M3" s="1"/>
      <c r="P3"/>
      <c r="U3" s="1"/>
      <c r="V3" s="1"/>
    </row>
    <row r="4" spans="1:22" x14ac:dyDescent="0.25">
      <c r="B4" s="1"/>
      <c r="C4" s="1"/>
      <c r="D4" s="1"/>
      <c r="E4" s="25"/>
      <c r="F4" s="1"/>
      <c r="H4" s="1"/>
      <c r="M4" s="1"/>
      <c r="P4"/>
      <c r="U4" s="1"/>
      <c r="V4" s="1"/>
    </row>
    <row r="5" spans="1:22" x14ac:dyDescent="0.25">
      <c r="A5" s="39" t="s">
        <v>127</v>
      </c>
      <c r="B5" s="1"/>
      <c r="C5" s="1" t="s">
        <v>128</v>
      </c>
      <c r="D5" s="1"/>
      <c r="E5" s="25"/>
      <c r="F5" s="1"/>
      <c r="H5" s="1"/>
      <c r="M5" s="1"/>
      <c r="P5"/>
      <c r="U5" s="1"/>
      <c r="V5" s="1"/>
    </row>
    <row r="6" spans="1:22" ht="31.5" x14ac:dyDescent="0.25">
      <c r="A6" s="5" t="s">
        <v>9</v>
      </c>
      <c r="B6" s="6" t="s">
        <v>8</v>
      </c>
      <c r="C6" s="6" t="s">
        <v>0</v>
      </c>
      <c r="D6" s="6" t="s">
        <v>101</v>
      </c>
      <c r="E6" s="7" t="s">
        <v>36</v>
      </c>
      <c r="F6" s="6" t="s">
        <v>100</v>
      </c>
      <c r="G6" s="6" t="s">
        <v>67</v>
      </c>
      <c r="H6" s="6" t="s">
        <v>35</v>
      </c>
      <c r="I6" s="6" t="s">
        <v>41</v>
      </c>
      <c r="J6" s="5" t="s">
        <v>6</v>
      </c>
      <c r="K6" s="7" t="s">
        <v>1</v>
      </c>
      <c r="L6" s="7" t="s">
        <v>15</v>
      </c>
      <c r="M6" s="7" t="s">
        <v>2</v>
      </c>
      <c r="N6" s="6" t="s">
        <v>3</v>
      </c>
      <c r="O6" s="10" t="s">
        <v>7</v>
      </c>
      <c r="U6" s="1"/>
      <c r="V6" s="1"/>
    </row>
    <row r="7" spans="1:22" x14ac:dyDescent="0.25">
      <c r="A7" s="12">
        <v>1</v>
      </c>
      <c r="B7" s="12">
        <v>344</v>
      </c>
      <c r="C7" s="11" t="s">
        <v>11</v>
      </c>
      <c r="D7" s="11" t="s">
        <v>13</v>
      </c>
      <c r="E7" s="23" t="s">
        <v>40</v>
      </c>
      <c r="F7" s="12" t="s">
        <v>99</v>
      </c>
      <c r="G7" s="22" t="s">
        <v>98</v>
      </c>
      <c r="H7" s="12" t="s">
        <v>48</v>
      </c>
      <c r="I7" s="12" t="s">
        <v>49</v>
      </c>
      <c r="J7" s="27">
        <v>5</v>
      </c>
      <c r="K7" s="11" t="s">
        <v>5</v>
      </c>
      <c r="L7" s="13">
        <v>1220536.06</v>
      </c>
      <c r="M7" s="13">
        <v>1159509.257</v>
      </c>
      <c r="N7" s="13">
        <v>61026.803000000007</v>
      </c>
      <c r="O7" s="14">
        <v>1220536.06</v>
      </c>
      <c r="U7" s="1"/>
      <c r="V7" s="1"/>
    </row>
    <row r="8" spans="1:22" x14ac:dyDescent="0.25">
      <c r="A8" s="15">
        <v>2</v>
      </c>
      <c r="B8" s="15">
        <v>285</v>
      </c>
      <c r="C8" s="11" t="s">
        <v>16</v>
      </c>
      <c r="D8" s="11" t="s">
        <v>130</v>
      </c>
      <c r="E8" s="23" t="s">
        <v>40</v>
      </c>
      <c r="F8" s="15" t="s">
        <v>43</v>
      </c>
      <c r="G8" s="23" t="s">
        <v>97</v>
      </c>
      <c r="H8" s="15" t="s">
        <v>44</v>
      </c>
      <c r="I8" s="15" t="s">
        <v>42</v>
      </c>
      <c r="J8" s="27">
        <v>5</v>
      </c>
      <c r="K8" s="11" t="s">
        <v>5</v>
      </c>
      <c r="L8" s="13">
        <v>1108160.5900000001</v>
      </c>
      <c r="M8" s="13">
        <v>1052752.5605000001</v>
      </c>
      <c r="N8" s="13">
        <v>55408.029500000004</v>
      </c>
      <c r="O8" s="14">
        <v>1108160.5900000001</v>
      </c>
      <c r="Q8"/>
      <c r="R8"/>
      <c r="S8"/>
      <c r="T8"/>
      <c r="U8" s="1"/>
      <c r="V8" s="1"/>
    </row>
    <row r="9" spans="1:22" x14ac:dyDescent="0.25">
      <c r="A9" s="15">
        <v>3</v>
      </c>
      <c r="B9" s="15">
        <v>277</v>
      </c>
      <c r="C9" s="11" t="s">
        <v>16</v>
      </c>
      <c r="D9" s="11" t="s">
        <v>23</v>
      </c>
      <c r="E9" s="23" t="s">
        <v>40</v>
      </c>
      <c r="F9" s="15" t="s">
        <v>72</v>
      </c>
      <c r="G9" s="23" t="s">
        <v>73</v>
      </c>
      <c r="H9" s="15" t="s">
        <v>45</v>
      </c>
      <c r="I9" s="15" t="s">
        <v>42</v>
      </c>
      <c r="J9" s="27">
        <v>5</v>
      </c>
      <c r="K9" s="11" t="s">
        <v>5</v>
      </c>
      <c r="L9" s="13">
        <v>900000</v>
      </c>
      <c r="M9" s="13">
        <v>855000</v>
      </c>
      <c r="N9" s="13">
        <v>45000</v>
      </c>
      <c r="O9" s="14">
        <v>900000</v>
      </c>
      <c r="Q9"/>
      <c r="R9"/>
      <c r="S9"/>
      <c r="T9"/>
      <c r="U9" s="1"/>
      <c r="V9" s="1"/>
    </row>
    <row r="10" spans="1:22" x14ac:dyDescent="0.25">
      <c r="A10" s="15">
        <v>4</v>
      </c>
      <c r="B10" s="15">
        <v>276</v>
      </c>
      <c r="C10" s="11" t="s">
        <v>10</v>
      </c>
      <c r="D10" s="11" t="s">
        <v>24</v>
      </c>
      <c r="E10" s="23" t="s">
        <v>61</v>
      </c>
      <c r="F10" s="23" t="s">
        <v>65</v>
      </c>
      <c r="G10" s="23" t="s">
        <v>65</v>
      </c>
      <c r="H10" s="15" t="s">
        <v>62</v>
      </c>
      <c r="I10" s="15" t="s">
        <v>60</v>
      </c>
      <c r="J10" s="27">
        <v>5</v>
      </c>
      <c r="K10" s="11" t="s">
        <v>5</v>
      </c>
      <c r="L10" s="13">
        <v>548250</v>
      </c>
      <c r="M10" s="13">
        <v>520837.5</v>
      </c>
      <c r="N10" s="13">
        <v>27412.5</v>
      </c>
      <c r="O10" s="14">
        <v>548250</v>
      </c>
      <c r="Q10"/>
      <c r="U10" s="1"/>
      <c r="V10" s="1"/>
    </row>
    <row r="11" spans="1:22" x14ac:dyDescent="0.25">
      <c r="A11" s="15">
        <v>5</v>
      </c>
      <c r="B11" s="15">
        <v>273</v>
      </c>
      <c r="C11" s="11" t="s">
        <v>10</v>
      </c>
      <c r="D11" s="11" t="s">
        <v>25</v>
      </c>
      <c r="E11" s="23" t="s">
        <v>63</v>
      </c>
      <c r="F11" s="23" t="s">
        <v>64</v>
      </c>
      <c r="G11" s="23" t="s">
        <v>64</v>
      </c>
      <c r="H11" s="15" t="s">
        <v>62</v>
      </c>
      <c r="I11" s="15" t="s">
        <v>60</v>
      </c>
      <c r="J11" s="27">
        <v>5</v>
      </c>
      <c r="K11" s="11" t="s">
        <v>5</v>
      </c>
      <c r="L11" s="13">
        <v>1669475</v>
      </c>
      <c r="M11" s="13">
        <f>SUM(O11*0.8)</f>
        <v>1335580</v>
      </c>
      <c r="N11" s="13">
        <f>SUM(O11*0.05)</f>
        <v>83473.75</v>
      </c>
      <c r="O11" s="14">
        <v>1669475</v>
      </c>
      <c r="Q11"/>
      <c r="U11" s="1"/>
      <c r="V11" s="1"/>
    </row>
    <row r="12" spans="1:22" ht="31.5" x14ac:dyDescent="0.25">
      <c r="A12" s="15">
        <v>6</v>
      </c>
      <c r="B12" s="15">
        <v>267</v>
      </c>
      <c r="C12" s="11" t="s">
        <v>12</v>
      </c>
      <c r="D12" s="11" t="s">
        <v>26</v>
      </c>
      <c r="E12" s="23" t="s">
        <v>53</v>
      </c>
      <c r="F12" s="23" t="s">
        <v>96</v>
      </c>
      <c r="G12" s="23" t="s">
        <v>95</v>
      </c>
      <c r="H12" s="15" t="s">
        <v>54</v>
      </c>
      <c r="I12" s="15" t="s">
        <v>52</v>
      </c>
      <c r="J12" s="27">
        <v>5</v>
      </c>
      <c r="K12" s="11" t="s">
        <v>5</v>
      </c>
      <c r="L12" s="13">
        <v>2890000</v>
      </c>
      <c r="M12" s="13">
        <v>2745500</v>
      </c>
      <c r="N12" s="13">
        <v>144500</v>
      </c>
      <c r="O12" s="14">
        <v>2890000</v>
      </c>
      <c r="P12"/>
      <c r="Q12"/>
      <c r="U12" s="1"/>
      <c r="V12" s="1"/>
    </row>
    <row r="13" spans="1:22" ht="31.5" x14ac:dyDescent="0.25">
      <c r="A13" s="15">
        <v>7</v>
      </c>
      <c r="B13" s="15">
        <v>265</v>
      </c>
      <c r="C13" s="11" t="s">
        <v>12</v>
      </c>
      <c r="D13" s="11" t="s">
        <v>27</v>
      </c>
      <c r="E13" s="23" t="s">
        <v>55</v>
      </c>
      <c r="F13" s="23" t="s">
        <v>56</v>
      </c>
      <c r="G13" s="23" t="s">
        <v>56</v>
      </c>
      <c r="H13" s="15" t="s">
        <v>57</v>
      </c>
      <c r="I13" s="15" t="s">
        <v>52</v>
      </c>
      <c r="J13" s="27">
        <v>5</v>
      </c>
      <c r="K13" s="11" t="s">
        <v>5</v>
      </c>
      <c r="L13" s="13">
        <v>2000000</v>
      </c>
      <c r="M13" s="13">
        <v>1900000</v>
      </c>
      <c r="N13" s="13">
        <v>100000</v>
      </c>
      <c r="O13" s="14">
        <v>2000000</v>
      </c>
      <c r="P13"/>
      <c r="Q13"/>
      <c r="U13" s="1"/>
      <c r="V13" s="1"/>
    </row>
    <row r="14" spans="1:22" x14ac:dyDescent="0.25">
      <c r="A14" s="15">
        <v>7</v>
      </c>
      <c r="B14" s="15">
        <v>265</v>
      </c>
      <c r="C14" s="11" t="s">
        <v>11</v>
      </c>
      <c r="D14" s="11" t="s">
        <v>28</v>
      </c>
      <c r="E14" s="23" t="s">
        <v>50</v>
      </c>
      <c r="F14" s="15" t="s">
        <v>94</v>
      </c>
      <c r="G14" s="23" t="s">
        <v>93</v>
      </c>
      <c r="H14" s="15" t="s">
        <v>51</v>
      </c>
      <c r="I14" s="15" t="s">
        <v>49</v>
      </c>
      <c r="J14" s="27">
        <v>5</v>
      </c>
      <c r="K14" s="11" t="s">
        <v>5</v>
      </c>
      <c r="L14" s="13">
        <v>180782.46</v>
      </c>
      <c r="M14" s="13">
        <v>171743.33699999997</v>
      </c>
      <c r="N14" s="13">
        <v>9039.1229999999996</v>
      </c>
      <c r="O14" s="14">
        <v>180782.45999999996</v>
      </c>
      <c r="P14"/>
      <c r="Q14"/>
      <c r="U14" s="1"/>
      <c r="V14" s="1"/>
    </row>
    <row r="15" spans="1:22" x14ac:dyDescent="0.25">
      <c r="A15" s="15">
        <v>8</v>
      </c>
      <c r="B15" s="15">
        <v>264</v>
      </c>
      <c r="C15" s="11" t="s">
        <v>17</v>
      </c>
      <c r="D15" s="11" t="s">
        <v>29</v>
      </c>
      <c r="E15" s="23" t="s">
        <v>37</v>
      </c>
      <c r="F15" s="23" t="s">
        <v>59</v>
      </c>
      <c r="G15" s="23" t="s">
        <v>59</v>
      </c>
      <c r="H15" s="15" t="s">
        <v>57</v>
      </c>
      <c r="I15" s="15" t="s">
        <v>58</v>
      </c>
      <c r="J15" s="27">
        <v>5</v>
      </c>
      <c r="K15" s="11" t="s">
        <v>4</v>
      </c>
      <c r="L15" s="13">
        <v>1187342.24</v>
      </c>
      <c r="M15" s="13">
        <v>1127975.128</v>
      </c>
      <c r="N15" s="13">
        <v>59367.112000000001</v>
      </c>
      <c r="O15" s="14">
        <v>1187342.24</v>
      </c>
      <c r="P15"/>
      <c r="Q15"/>
      <c r="U15" s="1"/>
      <c r="V15" s="1"/>
    </row>
    <row r="16" spans="1:22" x14ac:dyDescent="0.25">
      <c r="A16" s="15">
        <v>9</v>
      </c>
      <c r="B16" s="15">
        <v>260</v>
      </c>
      <c r="C16" s="11" t="s">
        <v>14</v>
      </c>
      <c r="D16" s="11" t="s">
        <v>30</v>
      </c>
      <c r="E16" s="23" t="s">
        <v>66</v>
      </c>
      <c r="F16" s="15" t="s">
        <v>68</v>
      </c>
      <c r="G16" s="23" t="s">
        <v>69</v>
      </c>
      <c r="H16" s="15" t="s">
        <v>71</v>
      </c>
      <c r="I16" s="15" t="s">
        <v>70</v>
      </c>
      <c r="J16" s="27">
        <v>5</v>
      </c>
      <c r="K16" s="11" t="s">
        <v>5</v>
      </c>
      <c r="L16" s="13">
        <v>2916805</v>
      </c>
      <c r="M16" s="13">
        <v>2770964.75</v>
      </c>
      <c r="N16" s="13">
        <v>145840.25</v>
      </c>
      <c r="O16" s="14">
        <v>2916805</v>
      </c>
      <c r="P16"/>
      <c r="Q16"/>
      <c r="U16" s="1"/>
      <c r="V16" s="1"/>
    </row>
    <row r="17" spans="1:25" x14ac:dyDescent="0.25">
      <c r="A17" s="17">
        <v>10</v>
      </c>
      <c r="B17" s="17">
        <v>251</v>
      </c>
      <c r="C17" s="16" t="s">
        <v>18</v>
      </c>
      <c r="D17" s="16" t="s">
        <v>31</v>
      </c>
      <c r="E17" s="24" t="s">
        <v>37</v>
      </c>
      <c r="F17" s="17" t="s">
        <v>91</v>
      </c>
      <c r="G17" s="24" t="s">
        <v>92</v>
      </c>
      <c r="H17" s="17" t="s">
        <v>46</v>
      </c>
      <c r="I17" s="17" t="s">
        <v>47</v>
      </c>
      <c r="J17" s="28">
        <v>5</v>
      </c>
      <c r="K17" s="16" t="s">
        <v>5</v>
      </c>
      <c r="L17" s="18">
        <v>1500000</v>
      </c>
      <c r="M17" s="18">
        <v>1425000</v>
      </c>
      <c r="N17" s="18">
        <v>75000</v>
      </c>
      <c r="O17" s="18">
        <v>1500000</v>
      </c>
      <c r="P17"/>
      <c r="Q17"/>
      <c r="U17" s="1"/>
      <c r="V17" s="1"/>
    </row>
    <row r="18" spans="1:25" x14ac:dyDescent="0.25">
      <c r="A18" s="17">
        <v>11</v>
      </c>
      <c r="B18" s="17">
        <v>245</v>
      </c>
      <c r="C18" s="16" t="s">
        <v>19</v>
      </c>
      <c r="D18" s="16" t="s">
        <v>21</v>
      </c>
      <c r="E18" s="24" t="s">
        <v>37</v>
      </c>
      <c r="F18" s="17" t="s">
        <v>90</v>
      </c>
      <c r="G18" s="24" t="s">
        <v>89</v>
      </c>
      <c r="H18" s="17" t="s">
        <v>39</v>
      </c>
      <c r="I18" s="17" t="s">
        <v>88</v>
      </c>
      <c r="J18" s="28">
        <v>5</v>
      </c>
      <c r="K18" s="16" t="s">
        <v>4</v>
      </c>
      <c r="L18" s="18">
        <v>1500000</v>
      </c>
      <c r="M18" s="18">
        <v>1425000</v>
      </c>
      <c r="N18" s="18">
        <v>75000</v>
      </c>
      <c r="O18" s="18">
        <v>1500000</v>
      </c>
      <c r="P18"/>
      <c r="Q18"/>
      <c r="U18" s="1"/>
      <c r="V18" s="1"/>
    </row>
    <row r="19" spans="1:25" x14ac:dyDescent="0.25">
      <c r="A19" s="17">
        <v>12</v>
      </c>
      <c r="B19" s="17">
        <v>238</v>
      </c>
      <c r="C19" s="16" t="s">
        <v>19</v>
      </c>
      <c r="D19" s="16" t="s">
        <v>22</v>
      </c>
      <c r="E19" s="24" t="s">
        <v>37</v>
      </c>
      <c r="F19" s="17" t="s">
        <v>74</v>
      </c>
      <c r="G19" s="24" t="s">
        <v>75</v>
      </c>
      <c r="H19" s="17" t="s">
        <v>38</v>
      </c>
      <c r="I19" s="17" t="s">
        <v>88</v>
      </c>
      <c r="J19" s="28">
        <v>5</v>
      </c>
      <c r="K19" s="16" t="s">
        <v>5</v>
      </c>
      <c r="L19" s="18">
        <v>1340000</v>
      </c>
      <c r="M19" s="18">
        <v>1273000</v>
      </c>
      <c r="N19" s="18">
        <v>67000</v>
      </c>
      <c r="O19" s="18">
        <v>1340000</v>
      </c>
      <c r="P19"/>
      <c r="Q19"/>
      <c r="U19" s="1"/>
      <c r="V19" s="1"/>
    </row>
    <row r="20" spans="1:25" ht="31.5" x14ac:dyDescent="0.25">
      <c r="A20" s="17">
        <v>13</v>
      </c>
      <c r="B20" s="17">
        <v>223</v>
      </c>
      <c r="C20" s="16" t="s">
        <v>20</v>
      </c>
      <c r="D20" s="16" t="s">
        <v>32</v>
      </c>
      <c r="E20" s="24" t="s">
        <v>81</v>
      </c>
      <c r="F20" s="17" t="s">
        <v>82</v>
      </c>
      <c r="G20" s="24" t="s">
        <v>83</v>
      </c>
      <c r="H20" s="17" t="s">
        <v>84</v>
      </c>
      <c r="I20" s="17" t="s">
        <v>77</v>
      </c>
      <c r="J20" s="28">
        <v>5</v>
      </c>
      <c r="K20" s="16" t="s">
        <v>4</v>
      </c>
      <c r="L20" s="18">
        <v>3500000</v>
      </c>
      <c r="M20" s="18">
        <v>3325000</v>
      </c>
      <c r="N20" s="18">
        <v>175000</v>
      </c>
      <c r="O20" s="18">
        <v>3500000</v>
      </c>
      <c r="P20"/>
      <c r="Q20"/>
      <c r="U20" s="1"/>
      <c r="V20" s="1"/>
    </row>
    <row r="21" spans="1:25" ht="34.5" customHeight="1" x14ac:dyDescent="0.25">
      <c r="A21" s="17">
        <v>14</v>
      </c>
      <c r="B21" s="17">
        <v>220</v>
      </c>
      <c r="C21" s="16" t="s">
        <v>20</v>
      </c>
      <c r="D21" s="16" t="s">
        <v>33</v>
      </c>
      <c r="E21" s="24" t="s">
        <v>76</v>
      </c>
      <c r="F21" s="17" t="s">
        <v>78</v>
      </c>
      <c r="G21" s="24" t="s">
        <v>79</v>
      </c>
      <c r="H21" s="17" t="s">
        <v>80</v>
      </c>
      <c r="I21" s="17" t="s">
        <v>77</v>
      </c>
      <c r="J21" s="28">
        <v>5</v>
      </c>
      <c r="K21" s="16" t="s">
        <v>4</v>
      </c>
      <c r="L21" s="18">
        <v>1000000</v>
      </c>
      <c r="M21" s="18">
        <v>950000</v>
      </c>
      <c r="N21" s="18">
        <v>50000</v>
      </c>
      <c r="O21" s="18">
        <v>1000000</v>
      </c>
      <c r="P21"/>
      <c r="Q21"/>
      <c r="U21" s="1"/>
      <c r="V21" s="1"/>
    </row>
    <row r="22" spans="1:25" ht="31.5" x14ac:dyDescent="0.25">
      <c r="A22" s="17">
        <v>15</v>
      </c>
      <c r="B22" s="17">
        <v>218</v>
      </c>
      <c r="C22" s="16" t="s">
        <v>20</v>
      </c>
      <c r="D22" s="16" t="s">
        <v>85</v>
      </c>
      <c r="E22" s="24" t="s">
        <v>81</v>
      </c>
      <c r="F22" s="17" t="s">
        <v>86</v>
      </c>
      <c r="G22" s="24" t="s">
        <v>82</v>
      </c>
      <c r="H22" s="17" t="s">
        <v>87</v>
      </c>
      <c r="I22" s="17" t="s">
        <v>77</v>
      </c>
      <c r="J22" s="28">
        <v>5</v>
      </c>
      <c r="K22" s="16" t="s">
        <v>4</v>
      </c>
      <c r="L22" s="18">
        <v>3500000</v>
      </c>
      <c r="M22" s="18">
        <v>3325000</v>
      </c>
      <c r="N22" s="18">
        <v>175000</v>
      </c>
      <c r="O22" s="18">
        <v>3500000</v>
      </c>
      <c r="P22"/>
      <c r="Q22"/>
      <c r="U22" s="1"/>
      <c r="V22" s="1"/>
    </row>
    <row r="23" spans="1:25" x14ac:dyDescent="0.25">
      <c r="A23" s="28"/>
      <c r="B23" s="17"/>
      <c r="C23" s="16"/>
      <c r="D23" s="16"/>
      <c r="E23" s="24"/>
      <c r="F23" s="17"/>
      <c r="G23" s="24"/>
      <c r="H23" s="17"/>
      <c r="I23" s="17"/>
      <c r="J23" s="28"/>
      <c r="K23" s="16" t="s">
        <v>34</v>
      </c>
      <c r="L23" s="18">
        <f>SUM(L7:L22)</f>
        <v>26961351.350000001</v>
      </c>
      <c r="M23" s="18">
        <v>25748088.782499999</v>
      </c>
      <c r="N23" s="18">
        <v>1355162.5674999999</v>
      </c>
      <c r="O23" s="18">
        <v>27103251.350000001</v>
      </c>
      <c r="P23"/>
      <c r="Q23"/>
      <c r="U23" s="1"/>
      <c r="V23" s="1"/>
    </row>
    <row r="24" spans="1:25" x14ac:dyDescent="0.25">
      <c r="A24" s="28"/>
      <c r="B24" s="17"/>
      <c r="C24" s="16"/>
      <c r="D24" s="16"/>
      <c r="E24" s="24"/>
      <c r="F24" s="17"/>
      <c r="G24" s="24"/>
      <c r="H24" s="31"/>
      <c r="I24" s="31"/>
      <c r="J24" s="28"/>
      <c r="K24" s="28"/>
      <c r="L24" s="32"/>
      <c r="M24" s="18"/>
      <c r="N24" s="32"/>
      <c r="O24" s="32"/>
      <c r="P24"/>
      <c r="Q24"/>
      <c r="U24" s="1"/>
      <c r="V24" s="1"/>
    </row>
    <row r="25" spans="1:25" x14ac:dyDescent="0.25">
      <c r="A25" s="40" t="s">
        <v>129</v>
      </c>
      <c r="B25" s="19"/>
      <c r="C25" s="19"/>
      <c r="D25" s="19"/>
      <c r="E25" s="2"/>
      <c r="F25" s="19"/>
      <c r="G25" s="2"/>
      <c r="H25" s="26"/>
      <c r="I25" s="4"/>
      <c r="J25" s="4"/>
      <c r="K25" s="4"/>
      <c r="L25" s="4"/>
      <c r="M25" s="19"/>
      <c r="N25" s="4"/>
      <c r="O25" s="4"/>
      <c r="P25" s="8"/>
      <c r="Q25" s="20"/>
      <c r="R25" s="29"/>
      <c r="W25" s="21"/>
      <c r="X25"/>
      <c r="Y25"/>
    </row>
    <row r="26" spans="1:25" x14ac:dyDescent="0.25">
      <c r="A26" s="37" t="s">
        <v>102</v>
      </c>
      <c r="B26" s="36" t="s">
        <v>103</v>
      </c>
      <c r="C26" s="36" t="s">
        <v>104</v>
      </c>
      <c r="D26" s="38" t="s">
        <v>105</v>
      </c>
      <c r="E26" s="35" t="s">
        <v>106</v>
      </c>
      <c r="F26" s="38" t="s">
        <v>107</v>
      </c>
      <c r="G26" s="35" t="s">
        <v>108</v>
      </c>
      <c r="H26" s="34" t="s">
        <v>109</v>
      </c>
      <c r="I26" s="33" t="s">
        <v>110</v>
      </c>
      <c r="J26" s="33" t="s">
        <v>111</v>
      </c>
      <c r="K26" s="4"/>
      <c r="L26" s="4"/>
      <c r="M26" s="19"/>
      <c r="N26" s="4"/>
      <c r="O26" s="4"/>
      <c r="P26" s="8"/>
      <c r="Q26" s="20"/>
      <c r="R26" s="29"/>
      <c r="W26" s="21"/>
      <c r="X26"/>
      <c r="Y26"/>
    </row>
    <row r="27" spans="1:25" x14ac:dyDescent="0.25">
      <c r="A27" s="4" t="s">
        <v>112</v>
      </c>
      <c r="B27" s="19">
        <v>5311</v>
      </c>
      <c r="C27" s="19">
        <v>11</v>
      </c>
      <c r="D27" s="19">
        <v>100</v>
      </c>
      <c r="E27" s="2">
        <v>44</v>
      </c>
      <c r="F27" s="19">
        <v>6</v>
      </c>
      <c r="G27" s="2"/>
      <c r="H27" s="26"/>
      <c r="I27" s="4">
        <v>150</v>
      </c>
      <c r="J27" s="4" t="s">
        <v>105</v>
      </c>
      <c r="K27" s="4"/>
      <c r="L27" s="4"/>
      <c r="M27" s="19"/>
      <c r="N27" s="4"/>
      <c r="O27" s="4"/>
      <c r="P27" s="8"/>
      <c r="Q27" s="20"/>
      <c r="R27" s="29"/>
      <c r="W27" s="21"/>
      <c r="X27"/>
      <c r="Y27"/>
    </row>
    <row r="28" spans="1:25" x14ac:dyDescent="0.25">
      <c r="A28" s="4" t="s">
        <v>113</v>
      </c>
      <c r="B28" s="19">
        <v>5311</v>
      </c>
      <c r="C28" s="19">
        <v>11</v>
      </c>
      <c r="D28" s="19">
        <v>110</v>
      </c>
      <c r="E28" s="2">
        <v>20</v>
      </c>
      <c r="F28" s="19">
        <v>15</v>
      </c>
      <c r="G28" s="2">
        <v>2</v>
      </c>
      <c r="H28" s="26"/>
      <c r="I28" s="4">
        <v>147</v>
      </c>
      <c r="J28" s="4" t="s">
        <v>105</v>
      </c>
      <c r="K28" s="4"/>
      <c r="L28" s="4"/>
      <c r="M28" s="19"/>
      <c r="N28" s="4"/>
      <c r="O28" s="4"/>
      <c r="P28" s="8"/>
      <c r="Q28" s="20"/>
      <c r="R28" s="29"/>
      <c r="W28" s="21"/>
      <c r="X28"/>
      <c r="Y28"/>
    </row>
    <row r="29" spans="1:25" x14ac:dyDescent="0.25">
      <c r="A29" s="4" t="s">
        <v>114</v>
      </c>
      <c r="B29" s="19">
        <v>5311</v>
      </c>
      <c r="C29" s="19">
        <v>11</v>
      </c>
      <c r="D29" s="19">
        <v>85</v>
      </c>
      <c r="E29" s="2">
        <v>24</v>
      </c>
      <c r="F29" s="19">
        <v>30</v>
      </c>
      <c r="G29" s="2"/>
      <c r="H29" s="26"/>
      <c r="I29" s="4">
        <v>139</v>
      </c>
      <c r="J29" s="4" t="s">
        <v>105</v>
      </c>
      <c r="K29" s="4"/>
      <c r="L29" s="4"/>
      <c r="M29" s="19"/>
      <c r="N29" s="4"/>
      <c r="O29" s="4"/>
      <c r="P29" s="8"/>
      <c r="Q29" s="20"/>
      <c r="R29" s="29"/>
      <c r="W29" s="21"/>
      <c r="X29"/>
      <c r="Y29"/>
    </row>
    <row r="30" spans="1:25" x14ac:dyDescent="0.25">
      <c r="A30" s="4" t="s">
        <v>12</v>
      </c>
      <c r="B30" s="19">
        <v>5311</v>
      </c>
      <c r="C30" s="19">
        <v>11</v>
      </c>
      <c r="D30" s="19">
        <v>40</v>
      </c>
      <c r="E30" s="2">
        <v>48</v>
      </c>
      <c r="F30" s="19">
        <v>39</v>
      </c>
      <c r="G30" s="2"/>
      <c r="H30" s="26"/>
      <c r="I30" s="4">
        <v>127</v>
      </c>
      <c r="J30" s="4" t="s">
        <v>115</v>
      </c>
      <c r="K30" s="4"/>
      <c r="L30" s="4"/>
      <c r="M30" s="19"/>
      <c r="N30" s="4"/>
      <c r="O30" s="4"/>
      <c r="P30" s="8"/>
      <c r="Q30" s="20"/>
      <c r="R30" s="29"/>
      <c r="W30" s="21"/>
      <c r="X30"/>
      <c r="Y30"/>
    </row>
    <row r="31" spans="1:25" x14ac:dyDescent="0.25">
      <c r="A31" s="4"/>
      <c r="B31" s="19"/>
      <c r="C31" s="19"/>
      <c r="D31" s="19"/>
      <c r="E31" s="2"/>
      <c r="F31" s="19"/>
      <c r="G31" s="2"/>
      <c r="H31" s="26"/>
      <c r="I31" s="4"/>
      <c r="J31" s="4"/>
      <c r="K31" s="4"/>
      <c r="L31" s="4"/>
      <c r="M31" s="19"/>
      <c r="N31" s="4"/>
      <c r="O31" s="4"/>
      <c r="P31" s="8"/>
      <c r="Q31" s="20"/>
      <c r="R31" s="29"/>
      <c r="W31" s="21"/>
      <c r="X31"/>
      <c r="Y31"/>
    </row>
    <row r="32" spans="1:25" x14ac:dyDescent="0.25">
      <c r="A32" s="4" t="s">
        <v>112</v>
      </c>
      <c r="B32" s="19">
        <v>5310</v>
      </c>
      <c r="C32" s="19">
        <v>10</v>
      </c>
      <c r="D32" s="19">
        <v>130</v>
      </c>
      <c r="E32" s="2">
        <v>16</v>
      </c>
      <c r="F32" s="19"/>
      <c r="G32" s="2"/>
      <c r="H32" s="26"/>
      <c r="I32" s="4">
        <v>146</v>
      </c>
      <c r="J32" s="4" t="s">
        <v>105</v>
      </c>
      <c r="K32" s="4"/>
      <c r="L32" s="4"/>
      <c r="M32" s="19"/>
      <c r="N32" s="4"/>
      <c r="O32" s="4"/>
      <c r="P32" s="8"/>
      <c r="Q32" s="20"/>
      <c r="R32" s="29"/>
      <c r="W32" s="21"/>
      <c r="X32"/>
      <c r="Y32"/>
    </row>
    <row r="33" spans="1:25" x14ac:dyDescent="0.25">
      <c r="A33" s="4" t="s">
        <v>113</v>
      </c>
      <c r="B33" s="19">
        <v>5310</v>
      </c>
      <c r="C33" s="19">
        <v>10</v>
      </c>
      <c r="D33" s="19">
        <v>110</v>
      </c>
      <c r="E33" s="2">
        <v>8</v>
      </c>
      <c r="F33" s="19">
        <v>15</v>
      </c>
      <c r="G33" s="2">
        <v>2</v>
      </c>
      <c r="H33" s="26"/>
      <c r="I33" s="4">
        <v>135</v>
      </c>
      <c r="J33" s="4" t="s">
        <v>105</v>
      </c>
      <c r="K33" s="4"/>
      <c r="L33" s="4"/>
      <c r="M33" s="19"/>
      <c r="N33" s="4"/>
      <c r="O33" s="4"/>
      <c r="P33" s="8"/>
      <c r="Q33" s="20"/>
      <c r="R33" s="29"/>
      <c r="W33" s="21"/>
      <c r="X33"/>
      <c r="Y33"/>
    </row>
    <row r="34" spans="1:25" x14ac:dyDescent="0.25">
      <c r="A34" s="4" t="s">
        <v>116</v>
      </c>
      <c r="B34" s="19">
        <v>5310</v>
      </c>
      <c r="C34" s="19">
        <v>10</v>
      </c>
      <c r="D34" s="19">
        <v>55</v>
      </c>
      <c r="E34" s="2">
        <v>44</v>
      </c>
      <c r="F34" s="19">
        <v>24</v>
      </c>
      <c r="G34" s="2"/>
      <c r="H34" s="26"/>
      <c r="I34" s="4">
        <v>123</v>
      </c>
      <c r="J34" s="4" t="s">
        <v>115</v>
      </c>
      <c r="K34" s="4"/>
      <c r="L34" s="4"/>
      <c r="M34" s="19"/>
      <c r="N34" s="4"/>
      <c r="O34" s="4"/>
      <c r="P34" s="8"/>
      <c r="Q34" s="20"/>
      <c r="R34" s="29"/>
      <c r="W34" s="21"/>
      <c r="X34"/>
      <c r="Y34"/>
    </row>
    <row r="35" spans="1:25" x14ac:dyDescent="0.25">
      <c r="A35" s="4" t="s">
        <v>117</v>
      </c>
      <c r="B35" s="19">
        <v>5310</v>
      </c>
      <c r="C35" s="19">
        <v>10</v>
      </c>
      <c r="D35" s="19">
        <v>65</v>
      </c>
      <c r="E35" s="2">
        <v>20</v>
      </c>
      <c r="F35" s="19">
        <v>33</v>
      </c>
      <c r="G35" s="2">
        <v>2</v>
      </c>
      <c r="H35" s="26"/>
      <c r="I35" s="4">
        <v>120</v>
      </c>
      <c r="J35" s="4" t="s">
        <v>115</v>
      </c>
      <c r="K35" s="4"/>
      <c r="L35" s="4"/>
      <c r="M35" s="19"/>
      <c r="N35" s="4"/>
      <c r="O35" s="4"/>
      <c r="P35" s="8"/>
      <c r="Q35" s="20"/>
      <c r="R35" s="29"/>
      <c r="W35" s="21"/>
      <c r="X35"/>
      <c r="Y35"/>
    </row>
    <row r="36" spans="1:25" x14ac:dyDescent="0.25">
      <c r="A36" s="4" t="s">
        <v>118</v>
      </c>
      <c r="B36" s="19">
        <v>5310</v>
      </c>
      <c r="C36" s="19">
        <v>10</v>
      </c>
      <c r="D36" s="19">
        <v>60</v>
      </c>
      <c r="E36" s="2">
        <v>32</v>
      </c>
      <c r="F36" s="19">
        <v>18</v>
      </c>
      <c r="G36" s="2">
        <v>8</v>
      </c>
      <c r="H36" s="26"/>
      <c r="I36" s="4">
        <v>118</v>
      </c>
      <c r="J36" s="4" t="s">
        <v>115</v>
      </c>
      <c r="K36" s="4"/>
      <c r="L36" s="4"/>
      <c r="M36" s="19"/>
      <c r="N36" s="4"/>
      <c r="O36" s="4"/>
      <c r="P36" s="8"/>
      <c r="Q36" s="20"/>
      <c r="R36" s="29"/>
      <c r="W36" s="21"/>
      <c r="X36"/>
      <c r="Y36"/>
    </row>
    <row r="37" spans="1:25" x14ac:dyDescent="0.25">
      <c r="A37" s="4"/>
      <c r="B37" s="19"/>
      <c r="C37" s="19"/>
      <c r="D37" s="19"/>
      <c r="E37" s="2"/>
      <c r="F37" s="19"/>
      <c r="G37" s="2"/>
      <c r="H37" s="26"/>
      <c r="I37" s="4"/>
      <c r="J37" s="4"/>
      <c r="K37" s="4"/>
      <c r="L37" s="4"/>
      <c r="M37" s="19"/>
      <c r="N37" s="4"/>
      <c r="O37" s="4"/>
      <c r="P37" s="8"/>
      <c r="Q37" s="20"/>
      <c r="R37" s="29"/>
      <c r="W37" s="21"/>
      <c r="X37"/>
      <c r="Y37"/>
    </row>
    <row r="38" spans="1:25" x14ac:dyDescent="0.25">
      <c r="A38" s="4" t="s">
        <v>119</v>
      </c>
      <c r="B38" s="19"/>
      <c r="C38" s="19"/>
      <c r="D38" s="19"/>
      <c r="E38" s="2"/>
      <c r="F38" s="19"/>
      <c r="G38" s="2"/>
      <c r="H38" s="26"/>
      <c r="I38" s="4"/>
      <c r="J38" s="4"/>
      <c r="K38" s="4"/>
      <c r="L38" s="4"/>
      <c r="M38" s="19"/>
      <c r="N38" s="4"/>
      <c r="O38" s="4"/>
      <c r="P38" s="8"/>
      <c r="Q38" s="20"/>
      <c r="R38" s="29"/>
      <c r="W38" s="21"/>
      <c r="X38"/>
      <c r="Y38"/>
    </row>
    <row r="39" spans="1:25" x14ac:dyDescent="0.25">
      <c r="A39" s="4" t="s">
        <v>120</v>
      </c>
      <c r="B39" s="19"/>
      <c r="C39" s="19"/>
      <c r="D39" s="19"/>
      <c r="E39" s="2"/>
      <c r="F39" s="19"/>
      <c r="G39" s="2"/>
      <c r="H39" s="26"/>
      <c r="I39" s="4"/>
      <c r="J39" s="4"/>
      <c r="K39" s="4"/>
      <c r="L39" s="4"/>
      <c r="M39" s="19"/>
      <c r="N39" s="4"/>
      <c r="O39" s="4"/>
      <c r="P39" s="8"/>
      <c r="Q39" s="20"/>
      <c r="R39" s="29"/>
      <c r="W39" s="21"/>
      <c r="X39"/>
      <c r="Y39"/>
    </row>
    <row r="40" spans="1:25" x14ac:dyDescent="0.25">
      <c r="A40" s="4" t="s">
        <v>109</v>
      </c>
      <c r="B40" s="19" t="s">
        <v>121</v>
      </c>
      <c r="C40" s="19"/>
      <c r="D40" s="19"/>
      <c r="E40" s="2"/>
      <c r="F40" s="19"/>
      <c r="G40" s="2"/>
      <c r="H40" s="26"/>
      <c r="I40" s="4"/>
      <c r="J40" s="4"/>
      <c r="K40" s="4"/>
      <c r="L40" s="4"/>
      <c r="M40" s="19"/>
      <c r="N40" s="4"/>
      <c r="O40" s="4"/>
      <c r="P40" s="8"/>
      <c r="Q40" s="20"/>
      <c r="R40" s="29"/>
      <c r="W40" s="21"/>
      <c r="X40"/>
      <c r="Y40"/>
    </row>
    <row r="41" spans="1:25" x14ac:dyDescent="0.25">
      <c r="A41" s="4" t="s">
        <v>108</v>
      </c>
      <c r="B41" s="19" t="s">
        <v>122</v>
      </c>
      <c r="C41" s="19"/>
      <c r="D41" s="19"/>
      <c r="E41" s="2"/>
      <c r="F41" s="19"/>
      <c r="G41" s="2"/>
      <c r="H41" s="26"/>
      <c r="I41" s="4"/>
      <c r="J41" s="4"/>
      <c r="K41" s="4"/>
      <c r="L41" s="4"/>
      <c r="M41" s="19"/>
      <c r="N41" s="4"/>
      <c r="O41" s="4"/>
      <c r="P41" s="8"/>
      <c r="Q41" s="20"/>
      <c r="R41" s="29"/>
      <c r="W41" s="21"/>
      <c r="X41"/>
      <c r="Y41"/>
    </row>
    <row r="42" spans="1:25" x14ac:dyDescent="0.25">
      <c r="A42" s="4" t="s">
        <v>107</v>
      </c>
      <c r="B42" s="19" t="s">
        <v>123</v>
      </c>
      <c r="C42" s="19"/>
      <c r="D42" s="19"/>
      <c r="E42" s="2"/>
      <c r="F42" s="19"/>
      <c r="G42" s="2"/>
      <c r="H42" s="26"/>
      <c r="I42" s="4"/>
      <c r="J42" s="4"/>
      <c r="K42" s="4"/>
      <c r="L42" s="4"/>
      <c r="M42" s="19"/>
      <c r="N42" s="4"/>
      <c r="O42" s="4"/>
      <c r="P42" s="8"/>
      <c r="Q42" s="20"/>
      <c r="R42" s="29"/>
      <c r="W42" s="21"/>
      <c r="X42"/>
      <c r="Y42"/>
    </row>
    <row r="43" spans="1:25" x14ac:dyDescent="0.25">
      <c r="A43" s="4" t="s">
        <v>115</v>
      </c>
      <c r="B43" s="19" t="s">
        <v>124</v>
      </c>
      <c r="C43" s="19"/>
      <c r="D43" s="19"/>
      <c r="E43" s="2"/>
      <c r="F43" s="19"/>
      <c r="G43" s="2"/>
      <c r="H43" s="26"/>
      <c r="I43" s="4"/>
      <c r="J43" s="4"/>
      <c r="K43" s="4"/>
      <c r="L43" s="4"/>
      <c r="M43" s="19"/>
      <c r="N43" s="4"/>
      <c r="O43" s="4"/>
      <c r="P43" s="4"/>
      <c r="Q43" s="20"/>
      <c r="R43" s="29"/>
      <c r="X43"/>
      <c r="Y43"/>
    </row>
    <row r="44" spans="1:25" x14ac:dyDescent="0.25">
      <c r="A44" s="1" t="s">
        <v>105</v>
      </c>
      <c r="B44" t="s">
        <v>125</v>
      </c>
      <c r="W44"/>
      <c r="X44"/>
      <c r="Y44"/>
    </row>
    <row r="45" spans="1:25" x14ac:dyDescent="0.25">
      <c r="T45" s="9"/>
      <c r="W45"/>
      <c r="X45"/>
      <c r="Y45"/>
    </row>
    <row r="46" spans="1:25" x14ac:dyDescent="0.25">
      <c r="E46"/>
      <c r="O46"/>
      <c r="S46" s="9"/>
      <c r="T46" s="3"/>
      <c r="X46"/>
      <c r="Y46"/>
    </row>
    <row r="47" spans="1:25" x14ac:dyDescent="0.25">
      <c r="E47"/>
      <c r="O47"/>
      <c r="S47" s="3"/>
      <c r="T47" s="3"/>
    </row>
    <row r="48" spans="1:25" x14ac:dyDescent="0.25">
      <c r="E48"/>
      <c r="O48"/>
      <c r="S48" s="3"/>
      <c r="T48" s="3"/>
    </row>
    <row r="49" spans="5:20" x14ac:dyDescent="0.25">
      <c r="E49"/>
      <c r="O49"/>
      <c r="S49" s="3"/>
      <c r="T49" s="3"/>
    </row>
    <row r="50" spans="5:20" x14ac:dyDescent="0.25">
      <c r="E50"/>
      <c r="O50"/>
      <c r="S50" s="3"/>
      <c r="T50" s="3"/>
    </row>
    <row r="51" spans="5:20" x14ac:dyDescent="0.25">
      <c r="E51"/>
      <c r="O51"/>
      <c r="S51" s="3"/>
      <c r="T51" s="3"/>
    </row>
    <row r="52" spans="5:20" x14ac:dyDescent="0.25">
      <c r="E52"/>
      <c r="O52"/>
      <c r="S52" s="3"/>
      <c r="T52" s="3"/>
    </row>
    <row r="53" spans="5:20" x14ac:dyDescent="0.25">
      <c r="E53"/>
      <c r="O53"/>
      <c r="S53" s="3"/>
      <c r="T53" s="3"/>
    </row>
    <row r="54" spans="5:20" x14ac:dyDescent="0.25">
      <c r="E54"/>
      <c r="O54"/>
      <c r="S54" s="3"/>
      <c r="T54" s="3"/>
    </row>
    <row r="55" spans="5:20" x14ac:dyDescent="0.25">
      <c r="E55"/>
      <c r="O55"/>
      <c r="S55" s="3"/>
      <c r="T55" s="3"/>
    </row>
    <row r="56" spans="5:20" x14ac:dyDescent="0.25">
      <c r="E56"/>
      <c r="O56"/>
      <c r="S56" s="3"/>
      <c r="T56" s="3"/>
    </row>
    <row r="57" spans="5:20" x14ac:dyDescent="0.25">
      <c r="E57"/>
      <c r="O57"/>
    </row>
  </sheetData>
  <phoneticPr fontId="5" type="noConversion"/>
  <pageMargins left="0.7" right="0.7" top="0.75" bottom="0.75" header="0.3" footer="0.3"/>
  <pageSetup scale="79" orientation="landscape" horizontalDpi="4294967295" verticalDpi="4294967295" r:id="rId1"/>
  <colBreaks count="1" manualBreakCount="1">
    <brk id="22" max="1048575" man="1"/>
  </col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2769-13ED-44B9-9255-2DDB1E3371A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F072ED2E68648A2381DDF281BAF20" ma:contentTypeVersion="14" ma:contentTypeDescription="Create a new document." ma:contentTypeScope="" ma:versionID="1b266726143d2980392cf2533b0c7f48">
  <xsd:schema xmlns:xsd="http://www.w3.org/2001/XMLSchema" xmlns:xs="http://www.w3.org/2001/XMLSchema" xmlns:p="http://schemas.microsoft.com/office/2006/metadata/properties" xmlns:ns3="83a2a17d-6f3a-4726-a799-6a0b90753af7" xmlns:ns4="bca8e590-cf81-4d5f-9521-876b13b58481" targetNamespace="http://schemas.microsoft.com/office/2006/metadata/properties" ma:root="true" ma:fieldsID="63d31dc55b7fc13e9c225b30c55ca8b9" ns3:_="" ns4:_="">
    <xsd:import namespace="83a2a17d-6f3a-4726-a799-6a0b90753af7"/>
    <xsd:import namespace="bca8e590-cf81-4d5f-9521-876b13b584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2a17d-6f3a-4726-a799-6a0b9075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8e590-cf81-4d5f-9521-876b13b58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5BAC34-B7FD-4E5E-A331-95ED77E0E694}">
  <ds:schemaRefs>
    <ds:schemaRef ds:uri="bca8e590-cf81-4d5f-9521-876b13b58481"/>
    <ds:schemaRef ds:uri="http://purl.org/dc/elements/1.1/"/>
    <ds:schemaRef ds:uri="http://schemas.microsoft.com/office/infopath/2007/PartnerControls"/>
    <ds:schemaRef ds:uri="http://schemas.microsoft.com/office/2006/metadata/properties"/>
    <ds:schemaRef ds:uri="83a2a17d-6f3a-4726-a799-6a0b90753af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5CD8A7-02B1-4ABD-BDA6-3513FF8AB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2a17d-6f3a-4726-a799-6a0b90753af7"/>
    <ds:schemaRef ds:uri="bca8e590-cf81-4d5f-9521-876b13b58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E6E20-1CED-4185-B2FF-C698412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Soule</dc:creator>
  <cp:lastModifiedBy>Patrick Million</cp:lastModifiedBy>
  <cp:lastPrinted>2022-08-16T16:14:19Z</cp:lastPrinted>
  <dcterms:created xsi:type="dcterms:W3CDTF">2022-08-16T15:38:48Z</dcterms:created>
  <dcterms:modified xsi:type="dcterms:W3CDTF">2026-05-19T17:13:00Z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0x0101009DBF072ED2E68648A2381DDF281BAF20</vt:lpwstr>
  </property>
</Properties>
</file>